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6 31.03.2020\Mājas lapai\"/>
    </mc:Choice>
  </mc:AlternateContent>
  <bookViews>
    <workbookView xWindow="0" yWindow="0" windowWidth="28005" windowHeight="11760"/>
  </bookViews>
  <sheets>
    <sheet name="Skolām" sheetId="6" r:id="rId1"/>
    <sheet name="Pirmskolām" sheetId="5" r:id="rId2"/>
  </sheets>
  <definedNames>
    <definedName name="_xlnm.Print_Area" localSheetId="1">Pirmskolām!$A$1:$G$41</definedName>
    <definedName name="_xlnm.Print_Area" localSheetId="0">Skolām!$A$1:$F$42</definedName>
  </definedNames>
  <calcPr calcId="162913"/>
</workbook>
</file>

<file path=xl/calcChain.xml><?xml version="1.0" encoding="utf-8"?>
<calcChain xmlns="http://schemas.openxmlformats.org/spreadsheetml/2006/main">
  <c r="C38" i="5" l="1"/>
  <c r="C36" i="6" l="1"/>
  <c r="F39" i="6" s="1"/>
  <c r="F40" i="6" l="1"/>
  <c r="F39" i="5" l="1"/>
  <c r="F17" i="5" s="1"/>
  <c r="D17" i="5" s="1"/>
  <c r="E17" i="5" s="1"/>
  <c r="F17" i="6"/>
  <c r="F35" i="6"/>
  <c r="D35" i="6" s="1"/>
  <c r="E35" i="6" s="1"/>
  <c r="F15" i="6"/>
  <c r="D15" i="6" s="1"/>
  <c r="E15" i="6" s="1"/>
  <c r="F33" i="6"/>
  <c r="D33" i="6" s="1"/>
  <c r="F23" i="6"/>
  <c r="D23" i="6" s="1"/>
  <c r="E23" i="6" s="1"/>
  <c r="F25" i="6"/>
  <c r="F31" i="6"/>
  <c r="D31" i="6" s="1"/>
  <c r="E31" i="6" s="1"/>
  <c r="F13" i="6"/>
  <c r="D13" i="6" s="1"/>
  <c r="E13" i="6" s="1"/>
  <c r="F29" i="6"/>
  <c r="D29" i="6" s="1"/>
  <c r="E29" i="6" s="1"/>
  <c r="F21" i="6"/>
  <c r="D21" i="6" s="1"/>
  <c r="E21" i="6" s="1"/>
  <c r="F12" i="6"/>
  <c r="D12" i="6" s="1"/>
  <c r="F27" i="6"/>
  <c r="D27" i="6" s="1"/>
  <c r="E27" i="6" s="1"/>
  <c r="F19" i="6"/>
  <c r="D19" i="6" s="1"/>
  <c r="E19" i="6" s="1"/>
  <c r="F29" i="5" l="1"/>
  <c r="D29" i="5" s="1"/>
  <c r="E29" i="5" s="1"/>
  <c r="F14" i="5"/>
  <c r="D14" i="5" s="1"/>
  <c r="E14" i="5" s="1"/>
  <c r="F31" i="5"/>
  <c r="D31" i="5" s="1"/>
  <c r="E31" i="5" s="1"/>
  <c r="F19" i="5"/>
  <c r="D19" i="5" s="1"/>
  <c r="E19" i="5" s="1"/>
  <c r="F25" i="5"/>
  <c r="D25" i="5" s="1"/>
  <c r="E25" i="5" s="1"/>
  <c r="F35" i="5"/>
  <c r="D35" i="5" s="1"/>
  <c r="E35" i="5" s="1"/>
  <c r="F37" i="5"/>
  <c r="D37" i="5" s="1"/>
  <c r="E37" i="5" s="1"/>
  <c r="F27" i="5"/>
  <c r="D27" i="5" s="1"/>
  <c r="E27" i="5" s="1"/>
  <c r="F15" i="5"/>
  <c r="D15" i="5" s="1"/>
  <c r="E15" i="5" s="1"/>
  <c r="F33" i="5"/>
  <c r="D33" i="5" s="1"/>
  <c r="E33" i="5" s="1"/>
  <c r="F23" i="5"/>
  <c r="D23" i="5" s="1"/>
  <c r="E23" i="5" s="1"/>
  <c r="F13" i="5"/>
  <c r="D13" i="5" s="1"/>
  <c r="E13" i="5" s="1"/>
  <c r="F21" i="5"/>
  <c r="D21" i="5" s="1"/>
  <c r="E21" i="5" s="1"/>
  <c r="D17" i="6"/>
  <c r="E17" i="6" s="1"/>
  <c r="E33" i="6"/>
  <c r="D25" i="6"/>
  <c r="E25" i="6" s="1"/>
  <c r="F36" i="6"/>
  <c r="E12" i="6"/>
  <c r="E38" i="5" l="1"/>
  <c r="F38" i="5"/>
  <c r="D36" i="6"/>
  <c r="D38" i="5"/>
  <c r="E36" i="6"/>
</calcChain>
</file>

<file path=xl/sharedStrings.xml><?xml version="1.0" encoding="utf-8"?>
<sst xmlns="http://schemas.openxmlformats.org/spreadsheetml/2006/main" count="110" uniqueCount="75">
  <si>
    <t>Madonas Valsts ģimnāzija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</si>
  <si>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</si>
  <si>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</si>
  <si>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</si>
  <si>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</si>
  <si>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</si>
  <si>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</si>
  <si>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</si>
  <si>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</si>
  <si>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</si>
  <si>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</si>
  <si>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Kopā</t>
  </si>
  <si>
    <t>Nr.</t>
  </si>
  <si>
    <t>Izglītības iestāde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</si>
  <si>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</si>
  <si>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</si>
  <si>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</si>
  <si>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</si>
  <si>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</si>
  <si>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</si>
  <si>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</si>
  <si>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</si>
  <si>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</si>
  <si>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</si>
  <si>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</si>
  <si>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</si>
  <si>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</si>
  <si>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</si>
  <si>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</si>
  <si>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Madonas pilsēta</t>
  </si>
  <si>
    <t>Ļaudonas pagasta pārvalde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</si>
  <si>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</si>
  <si>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</si>
  <si>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</si>
  <si>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</si>
  <si>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</si>
  <si>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</si>
  <si>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</si>
  <si>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Ošupes pagasta pārvalde</t>
  </si>
  <si>
    <t>Praulienas pagasta pārvalde</t>
  </si>
  <si>
    <t>Vestienas pagasta pārvalde</t>
  </si>
  <si>
    <t>Andreja Eglīša Ļaudonas vidusskola</t>
  </si>
  <si>
    <t>N.p.k.</t>
  </si>
  <si>
    <t>Pilsēta, pagastu pārvalde, izglītības iestāde</t>
  </si>
  <si>
    <t>Madonas pilsētas pirmskolas izglītības iestāde "Kastanītis"</t>
  </si>
  <si>
    <t>Pirmskolas izglītības iestāde "Priedīte"</t>
  </si>
  <si>
    <t>Pirmskolas izglītības iestāde "Saulīte"</t>
  </si>
  <si>
    <t>Pirmskolas izglītības iestāde "Sprīdītis"</t>
  </si>
  <si>
    <t>Barkavas  pagasta pārvalde</t>
  </si>
  <si>
    <t>Pirmskolas izglītības iestāde "Vārpiņa"</t>
  </si>
  <si>
    <t xml:space="preserve">Dzelzavas pagasta pārvalde </t>
  </si>
  <si>
    <t>Pirmskolas izglītības iestāde "Rūķis"</t>
  </si>
  <si>
    <t>Pirmskolas izglītības iestāde "Lācītis Pūks"</t>
  </si>
  <si>
    <t>Pirmskolas izglītības iestāde "Brīnumdārzs"</t>
  </si>
  <si>
    <t>Pirmskolas izglītības iestāde "Pasaciņa"</t>
  </si>
  <si>
    <t>Pavisam</t>
  </si>
  <si>
    <t>Mācību līdzekļu iegādei EUR</t>
  </si>
  <si>
    <t>Kopā EUR</t>
  </si>
  <si>
    <t>Madonas pilsētas vidusskola</t>
  </si>
  <si>
    <t>Mācību literatūras iegādei EUR</t>
  </si>
  <si>
    <t>Vienam skolēnam</t>
  </si>
  <si>
    <t>50/50</t>
  </si>
  <si>
    <t>40/60</t>
  </si>
  <si>
    <t>Valsts budžeta līdzekļu sadale mācību grāmatu un mācību  līdzekļu iegādei  skolām 2020. gadam I pusgadam</t>
  </si>
  <si>
    <t>Skolēnu  skaits 10.01.2020.</t>
  </si>
  <si>
    <t>Bērni vecāki par 5.g.skaits uz 10.01.2020.</t>
  </si>
  <si>
    <t>26.03.2020.</t>
  </si>
  <si>
    <t>Budžets I pusgads</t>
  </si>
  <si>
    <t>Izglītojamo skaits kopā ar PII</t>
  </si>
  <si>
    <t>Madonas novada pašvaldības domes</t>
  </si>
  <si>
    <t>31.03.2020. lēmumam Nr.132</t>
  </si>
  <si>
    <t>(protokols Nr.6, 36.p.)</t>
  </si>
  <si>
    <t>Pielikums Nr.1</t>
  </si>
  <si>
    <t>Pielikums Nr.2</t>
  </si>
  <si>
    <t>Valsts budžeta līdzekļu sadale mācību grāmatu un mācību  līdzekļu iegādei  pirmskolām 2020. gadam I pusgadam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</si>
</sst>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33" x14ac:knownFonts="1">
    <font>
      <sz val="10"/>
      <name val="Arial"/>
      <charset val="186"/>
    </font>
    <font>
      <sz val="10"/>
      <name val="Arial"/>
      <charset val="186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name val="Arial"/>
      <family val="2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color theme="1"/>
      <name val="Arial"/>
      <family val="2"/>
      <charset val="186"/>
    </font>
    <font>
      <b/>
      <sz val="12"/>
      <color indexed="8"/>
      <name val="Calibri"/>
      <family val="2"/>
      <charset val="186"/>
    </font>
  </fonts>
  <fills count="2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0" fontId="2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" fillId="12" borderId="1" applyNumberFormat="0" applyAlignment="0" applyProtection="0"/>
    <xf numFmtId="0" fontId="5" fillId="0" borderId="0" applyNumberFormat="0" applyFill="0" applyBorder="0" applyAlignment="0" applyProtection="0"/>
    <xf numFmtId="0" fontId="6" fillId="5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7" borderId="0" applyNumberFormat="0" applyBorder="0" applyAlignment="0" applyProtection="0"/>
    <xf numFmtId="0" fontId="10" fillId="14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20" borderId="4" applyNumberFormat="0" applyAlignment="0" applyProtection="0"/>
    <xf numFmtId="0" fontId="1" fillId="8" borderId="5" applyNumberFormat="0" applyFont="0" applyAlignment="0" applyProtection="0"/>
    <xf numFmtId="0" fontId="14" fillId="0" borderId="6" applyNumberFormat="0" applyFill="0" applyAlignment="0" applyProtection="0"/>
    <xf numFmtId="0" fontId="15" fillId="6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1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Border="1"/>
    <xf numFmtId="164" fontId="20" fillId="0" borderId="0" xfId="0" applyNumberFormat="1" applyFont="1"/>
    <xf numFmtId="165" fontId="20" fillId="0" borderId="0" xfId="0" applyNumberFormat="1" applyFont="1"/>
    <xf numFmtId="0" fontId="21" fillId="0" borderId="0" xfId="0" applyFont="1"/>
    <xf numFmtId="0" fontId="22" fillId="0" borderId="10" xfId="0" applyFont="1" applyBorder="1" applyAlignment="1">
      <alignment wrapText="1"/>
    </xf>
    <xf numFmtId="0" fontId="22" fillId="0" borderId="10" xfId="0" applyFont="1" applyBorder="1"/>
    <xf numFmtId="0" fontId="23" fillId="0" borderId="10" xfId="0" applyFont="1" applyBorder="1"/>
    <xf numFmtId="0" fontId="8" fillId="21" borderId="10" xfId="0" applyFont="1" applyFill="1" applyBorder="1" applyAlignment="1">
      <alignment horizontal="center" vertical="center"/>
    </xf>
    <xf numFmtId="0" fontId="22" fillId="0" borderId="0" xfId="0" applyFont="1" applyFill="1" applyBorder="1"/>
    <xf numFmtId="165" fontId="0" fillId="0" borderId="0" xfId="0" applyNumberFormat="1"/>
    <xf numFmtId="2" fontId="0" fillId="0" borderId="0" xfId="0" applyNumberFormat="1"/>
    <xf numFmtId="0" fontId="26" fillId="0" borderId="11" xfId="0" applyFont="1" applyBorder="1" applyAlignment="1">
      <alignment horizontal="center"/>
    </xf>
    <xf numFmtId="0" fontId="26" fillId="0" borderId="10" xfId="0" applyFont="1" applyBorder="1" applyAlignment="1">
      <alignment vertical="center"/>
    </xf>
    <xf numFmtId="0" fontId="26" fillId="0" borderId="10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0" fillId="22" borderId="0" xfId="0" applyFill="1"/>
    <xf numFmtId="0" fontId="24" fillId="0" borderId="10" xfId="0" applyFont="1" applyBorder="1"/>
    <xf numFmtId="0" fontId="23" fillId="0" borderId="13" xfId="0" applyFont="1" applyBorder="1"/>
    <xf numFmtId="1" fontId="23" fillId="0" borderId="10" xfId="0" applyNumberFormat="1" applyFont="1" applyBorder="1"/>
    <xf numFmtId="0" fontId="24" fillId="0" borderId="13" xfId="0" applyFont="1" applyBorder="1"/>
    <xf numFmtId="0" fontId="19" fillId="0" borderId="0" xfId="0" applyFont="1"/>
    <xf numFmtId="0" fontId="19" fillId="22" borderId="10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/>
    </xf>
    <xf numFmtId="0" fontId="27" fillId="0" borderId="10" xfId="0" applyFont="1" applyBorder="1" applyAlignment="1">
      <alignment vertical="top" wrapText="1"/>
    </xf>
    <xf numFmtId="0" fontId="19" fillId="0" borderId="10" xfId="0" applyFont="1" applyBorder="1" applyAlignment="1">
      <alignment vertical="top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8" fillId="0" borderId="0" xfId="0" applyFont="1"/>
    <xf numFmtId="0" fontId="23" fillId="0" borderId="0" xfId="0" applyFont="1"/>
    <xf numFmtId="2" fontId="23" fillId="0" borderId="0" xfId="0" applyNumberFormat="1" applyFont="1"/>
    <xf numFmtId="0" fontId="23" fillId="0" borderId="1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1" fontId="24" fillId="0" borderId="10" xfId="0" applyNumberFormat="1" applyFont="1" applyBorder="1"/>
    <xf numFmtId="14" fontId="19" fillId="0" borderId="0" xfId="0" applyNumberFormat="1" applyFont="1" applyAlignment="1">
      <alignment horizontal="left"/>
    </xf>
    <xf numFmtId="0" fontId="24" fillId="0" borderId="0" xfId="0" applyFont="1" applyBorder="1"/>
    <xf numFmtId="0" fontId="29" fillId="0" borderId="0" xfId="0" applyFont="1"/>
    <xf numFmtId="0" fontId="25" fillId="0" borderId="0" xfId="0" applyFont="1"/>
    <xf numFmtId="14" fontId="19" fillId="0" borderId="0" xfId="0" applyNumberFormat="1" applyFont="1"/>
    <xf numFmtId="0" fontId="19" fillId="23" borderId="10" xfId="0" applyFont="1" applyFill="1" applyBorder="1" applyAlignment="1">
      <alignment horizontal="center" vertical="top"/>
    </xf>
    <xf numFmtId="1" fontId="30" fillId="23" borderId="10" xfId="0" applyNumberFormat="1" applyFont="1" applyFill="1" applyBorder="1"/>
    <xf numFmtId="1" fontId="24" fillId="23" borderId="10" xfId="0" applyNumberFormat="1" applyFont="1" applyFill="1" applyBorder="1"/>
    <xf numFmtId="0" fontId="0" fillId="0" borderId="10" xfId="0" applyBorder="1"/>
    <xf numFmtId="0" fontId="19" fillId="0" borderId="0" xfId="0" applyFont="1" applyFill="1" applyBorder="1"/>
    <xf numFmtId="0" fontId="24" fillId="0" borderId="0" xfId="0" applyFont="1"/>
    <xf numFmtId="0" fontId="21" fillId="0" borderId="11" xfId="0" applyFont="1" applyBorder="1"/>
    <xf numFmtId="0" fontId="21" fillId="0" borderId="10" xfId="0" applyFont="1" applyBorder="1"/>
    <xf numFmtId="0" fontId="27" fillId="0" borderId="0" xfId="0" applyFont="1" applyFill="1" applyBorder="1"/>
    <xf numFmtId="1" fontId="26" fillId="0" borderId="11" xfId="0" applyNumberFormat="1" applyFont="1" applyBorder="1" applyAlignment="1">
      <alignment horizontal="center"/>
    </xf>
    <xf numFmtId="1" fontId="24" fillId="0" borderId="14" xfId="0" applyNumberFormat="1" applyFont="1" applyFill="1" applyBorder="1"/>
    <xf numFmtId="0" fontId="26" fillId="0" borderId="0" xfId="0" applyFont="1"/>
    <xf numFmtId="1" fontId="19" fillId="0" borderId="0" xfId="0" applyNumberFormat="1" applyFont="1" applyFill="1" applyBorder="1"/>
    <xf numFmtId="1" fontId="0" fillId="0" borderId="0" xfId="0" applyNumberFormat="1"/>
    <xf numFmtId="0" fontId="0" fillId="23" borderId="10" xfId="0" applyFill="1" applyBorder="1"/>
    <xf numFmtId="0" fontId="23" fillId="23" borderId="10" xfId="0" applyFont="1" applyFill="1" applyBorder="1"/>
    <xf numFmtId="0" fontId="31" fillId="0" borderId="10" xfId="0" applyFont="1" applyBorder="1" applyAlignment="1">
      <alignment vertical="top" wrapText="1"/>
    </xf>
    <xf numFmtId="2" fontId="19" fillId="0" borderId="0" xfId="0" quotePrefix="1" applyNumberFormat="1" applyFont="1"/>
    <xf numFmtId="0" fontId="25" fillId="21" borderId="10" xfId="0" applyFont="1" applyFill="1" applyBorder="1"/>
    <xf numFmtId="0" fontId="32" fillId="21" borderId="10" xfId="0" applyFont="1" applyFill="1" applyBorder="1"/>
    <xf numFmtId="0" fontId="32" fillId="23" borderId="10" xfId="0" applyFont="1" applyFill="1" applyBorder="1"/>
    <xf numFmtId="0" fontId="25" fillId="21" borderId="0" xfId="0" applyFont="1" applyFill="1" applyAlignment="1">
      <alignment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right"/>
    </xf>
    <xf numFmtId="0" fontId="24" fillId="21" borderId="0" xfId="0" applyFont="1" applyFill="1" applyAlignment="1">
      <alignment horizontal="left" wrapText="1"/>
    </xf>
    <xf numFmtId="0" fontId="0" fillId="0" borderId="0" xfId="0" applyBorder="1"/>
    <xf numFmtId="0" fontId="0" fillId="22" borderId="0" xfId="0" applyFill="1" applyBorder="1"/>
    <xf numFmtId="0" fontId="24" fillId="21" borderId="0" xfId="0" applyFont="1" applyFill="1" applyBorder="1" applyAlignment="1">
      <alignment horizontal="left" wrapText="1"/>
    </xf>
  </cellXfs>
  <cellStyles count="37">
    <cellStyle name="1. izcēlums" xfId="1"/>
    <cellStyle name="20% no 1. izcēluma" xfId="2"/>
    <cellStyle name="20% no 2. izcēluma" xfId="3"/>
    <cellStyle name="20% no 3. izcēluma" xfId="4"/>
    <cellStyle name="20% no 4. izcēluma" xfId="5"/>
    <cellStyle name="20% no 5. izcēluma" xfId="6"/>
    <cellStyle name="20% no 6. izcēluma" xfId="7"/>
    <cellStyle name="40% no 1. izcēluma" xfId="8"/>
    <cellStyle name="40% no 2. izcēluma" xfId="9"/>
    <cellStyle name="40% no 3. izcēluma" xfId="10"/>
    <cellStyle name="40% no 4. izcēluma" xfId="11"/>
    <cellStyle name="40% no 5. izcēluma" xfId="12"/>
    <cellStyle name="40% no 6. izcēluma" xfId="13"/>
    <cellStyle name="60% no 1. izcēluma" xfId="14"/>
    <cellStyle name="60% no 2. izcēluma" xfId="15"/>
    <cellStyle name="60% no 3. izcēluma" xfId="16"/>
    <cellStyle name="60% no 4. izcēluma" xfId="17"/>
    <cellStyle name="60% no 5. izcēluma" xfId="18"/>
    <cellStyle name="60% no 6. izcēluma" xfId="19"/>
    <cellStyle name="Aprēķināšana" xfId="20" builtinId="22" customBuiltin="1"/>
    <cellStyle name="Brīdinājuma teksts" xfId="21" builtinId="11" customBuiltin="1"/>
    <cellStyle name="Ievade" xfId="22" builtinId="20" customBuiltin="1"/>
    <cellStyle name="Izvade" xfId="23" builtinId="21" customBuiltin="1"/>
    <cellStyle name="Kopsumma" xfId="24" builtinId="25" customBuiltin="1"/>
    <cellStyle name="Labs" xfId="25" builtinId="26" customBuiltin="1"/>
    <cellStyle name="Neitrāls" xfId="26" builtinId="28" customBuiltin="1"/>
    <cellStyle name="Nosaukums" xfId="27" builtinId="15" customBuiltin="1"/>
    <cellStyle name="Parasts" xfId="0" builtinId="0"/>
    <cellStyle name="Paskaidrojošs teksts" xfId="28" builtinId="53" customBuiltin="1"/>
    <cellStyle name="Pārbaudes šūna" xfId="29" builtinId="23" customBuiltin="1"/>
    <cellStyle name="Piezīme" xfId="30" builtinId="10" customBuiltin="1"/>
    <cellStyle name="Saistītā šūna" xfId="31"/>
    <cellStyle name="Slikts" xfId="32" builtinId="27" customBuiltin="1"/>
    <cellStyle name="Virsraksts 1" xfId="33" builtinId="16" customBuiltin="1"/>
    <cellStyle name="Virsraksts 2" xfId="34" builtinId="17" customBuiltin="1"/>
    <cellStyle name="Virsraksts 3" xfId="35" builtinId="18" customBuiltin="1"/>
    <cellStyle name="Virsraksts 4" xfId="3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Normal="100" workbookViewId="0">
      <selection activeCell="E1" sqref="D1:F4"/>
    </sheetView>
  </sheetViews>
  <sheetFormatPr defaultRowHeight="12.75" x14ac:dyDescent="0.2"/>
  <cols>
    <col min="2" max="2" width="42" customWidth="1"/>
    <col min="3" max="3" width="13.7109375" customWidth="1"/>
    <col min="4" max="4" width="13" customWidth="1"/>
    <col min="5" max="5" width="13.5703125" customWidth="1"/>
    <col min="6" max="6" width="11.28515625" customWidth="1"/>
    <col min="7" max="7" width="9.140625" customWidth="1"/>
    <col min="9" max="9" width="12.42578125" customWidth="1"/>
  </cols>
  <sheetData>
    <row r="1" spans="1:8" x14ac:dyDescent="0.2">
      <c r="E1" s="66" t="s">
        <v>72</v>
      </c>
      <c r="F1" s="65"/>
    </row>
    <row r="2" spans="1:8" x14ac:dyDescent="0.2">
      <c r="D2" s="65" t="s">
        <v>69</v>
      </c>
      <c r="E2" s="65"/>
      <c r="F2" s="65"/>
    </row>
    <row r="3" spans="1:8" x14ac:dyDescent="0.2">
      <c r="E3" t="s">
        <v>70</v>
      </c>
    </row>
    <row r="4" spans="1:8" x14ac:dyDescent="0.2">
      <c r="D4" s="65" t="s">
        <v>71</v>
      </c>
      <c r="E4" s="65"/>
      <c r="F4" s="65"/>
    </row>
    <row r="5" spans="1:8" x14ac:dyDescent="0.2">
      <c r="A5" s="68"/>
      <c r="B5" s="68"/>
      <c r="C5" s="68"/>
      <c r="D5" s="68"/>
      <c r="E5" s="68"/>
      <c r="F5" s="68"/>
    </row>
    <row r="6" spans="1:8" s="19" customFormat="1" x14ac:dyDescent="0.2">
      <c r="A6" s="69"/>
      <c r="B6" s="69"/>
      <c r="C6" s="69"/>
      <c r="D6" s="69"/>
      <c r="E6" s="69"/>
      <c r="F6" s="69"/>
    </row>
    <row r="7" spans="1:8" ht="33.75" customHeight="1" x14ac:dyDescent="0.25">
      <c r="A7" s="70" t="s">
        <v>63</v>
      </c>
      <c r="B7" s="70"/>
      <c r="C7" s="70"/>
      <c r="D7" s="70"/>
      <c r="E7" s="70"/>
      <c r="F7" s="70"/>
      <c r="G7" s="64"/>
      <c r="H7" s="64"/>
    </row>
    <row r="8" spans="1:8" ht="15" x14ac:dyDescent="0.25">
      <c r="A8" s="24"/>
      <c r="B8" s="6"/>
    </row>
    <row r="9" spans="1:8" ht="40.5" customHeight="1" x14ac:dyDescent="0.2">
      <c r="A9" s="27" t="s">
        <v>12</v>
      </c>
      <c r="B9" s="27" t="s">
        <v>13</v>
      </c>
      <c r="C9" s="26" t="s">
        <v>64</v>
      </c>
      <c r="D9" s="25" t="s">
        <v>59</v>
      </c>
      <c r="E9" s="26" t="s">
        <v>56</v>
      </c>
      <c r="F9" s="43" t="s">
        <v>57</v>
      </c>
    </row>
    <row r="10" spans="1:8" ht="14.25" customHeight="1" x14ac:dyDescent="0.2">
      <c r="A10" s="14"/>
      <c r="B10" s="14"/>
      <c r="C10" s="52"/>
      <c r="D10" s="52"/>
      <c r="E10" s="52"/>
      <c r="F10" s="44"/>
    </row>
    <row r="11" spans="1:8" ht="15" x14ac:dyDescent="0.25">
      <c r="A11" s="35"/>
      <c r="B11" s="20" t="s">
        <v>29</v>
      </c>
      <c r="C11" s="22"/>
      <c r="D11" s="22"/>
      <c r="E11" s="22"/>
      <c r="F11" s="45"/>
    </row>
    <row r="12" spans="1:8" ht="15" x14ac:dyDescent="0.25">
      <c r="A12" s="36" t="s">
        <v>14</v>
      </c>
      <c r="B12" s="21" t="s">
        <v>0</v>
      </c>
      <c r="C12" s="46">
        <v>263</v>
      </c>
      <c r="D12" s="22">
        <f>ROUND(F12/2,0)</f>
        <v>1205</v>
      </c>
      <c r="E12" s="22">
        <f>F12-D12</f>
        <v>1205</v>
      </c>
      <c r="F12" s="45">
        <f>ROUND(C12*$F$40,0)</f>
        <v>2410</v>
      </c>
    </row>
    <row r="13" spans="1:8" ht="15" x14ac:dyDescent="0.25">
      <c r="A13" s="36" t="s">
        <v>15</v>
      </c>
      <c r="B13" s="21" t="s">
        <v>58</v>
      </c>
      <c r="C13" s="46">
        <v>986</v>
      </c>
      <c r="D13" s="22">
        <f t="shared" ref="D13:D35" si="0">ROUND(F13/2,0)</f>
        <v>4518</v>
      </c>
      <c r="E13" s="22">
        <f t="shared" ref="E13:E35" si="1">F13-D13</f>
        <v>4517</v>
      </c>
      <c r="F13" s="45">
        <f t="shared" ref="F13:F35" si="2">ROUND(C13*$F$40,0)</f>
        <v>9035</v>
      </c>
    </row>
    <row r="14" spans="1:8" ht="15" x14ac:dyDescent="0.25">
      <c r="A14" s="36"/>
      <c r="B14" s="23" t="s">
        <v>30</v>
      </c>
      <c r="C14" s="46"/>
      <c r="D14" s="22"/>
      <c r="E14" s="22"/>
      <c r="F14" s="45"/>
    </row>
    <row r="15" spans="1:8" ht="15" x14ac:dyDescent="0.25">
      <c r="A15" s="36" t="s">
        <v>16</v>
      </c>
      <c r="B15" s="21" t="s">
        <v>41</v>
      </c>
      <c r="C15" s="46">
        <v>161</v>
      </c>
      <c r="D15" s="22">
        <f t="shared" si="0"/>
        <v>738</v>
      </c>
      <c r="E15" s="22">
        <f t="shared" si="1"/>
        <v>737</v>
      </c>
      <c r="F15" s="45">
        <f t="shared" si="2"/>
        <v>1475</v>
      </c>
    </row>
    <row r="16" spans="1:8" ht="15" x14ac:dyDescent="0.25">
      <c r="A16" s="36"/>
      <c r="B16" s="23" t="s">
        <v>31</v>
      </c>
      <c r="C16" s="46"/>
      <c r="D16" s="22"/>
      <c r="E16" s="22"/>
      <c r="F16" s="45"/>
    </row>
    <row r="17" spans="1:6" ht="15" x14ac:dyDescent="0.25">
      <c r="A17" s="36" t="s">
        <v>17</v>
      </c>
      <c r="B17" s="21" t="s">
        <v>6</v>
      </c>
      <c r="C17" s="46">
        <v>67</v>
      </c>
      <c r="D17" s="22">
        <f t="shared" si="0"/>
        <v>307</v>
      </c>
      <c r="E17" s="22">
        <f t="shared" si="1"/>
        <v>307</v>
      </c>
      <c r="F17" s="45">
        <f t="shared" si="2"/>
        <v>614</v>
      </c>
    </row>
    <row r="18" spans="1:6" ht="15" x14ac:dyDescent="0.25">
      <c r="A18" s="36"/>
      <c r="B18" s="23" t="s">
        <v>32</v>
      </c>
      <c r="C18" s="46"/>
      <c r="D18" s="22"/>
      <c r="E18" s="22"/>
      <c r="F18" s="45"/>
    </row>
    <row r="19" spans="1:6" ht="15" x14ac:dyDescent="0.25">
      <c r="A19" s="36" t="s">
        <v>18</v>
      </c>
      <c r="B19" s="21" t="s">
        <v>1</v>
      </c>
      <c r="C19" s="46">
        <v>97</v>
      </c>
      <c r="D19" s="22">
        <f t="shared" si="0"/>
        <v>445</v>
      </c>
      <c r="E19" s="22">
        <f t="shared" si="1"/>
        <v>444</v>
      </c>
      <c r="F19" s="45">
        <f t="shared" si="2"/>
        <v>889</v>
      </c>
    </row>
    <row r="20" spans="1:6" ht="15" x14ac:dyDescent="0.25">
      <c r="A20" s="36"/>
      <c r="B20" s="23" t="s">
        <v>33</v>
      </c>
      <c r="C20" s="46"/>
      <c r="D20" s="22"/>
      <c r="E20" s="22"/>
      <c r="F20" s="45"/>
    </row>
    <row r="21" spans="1:6" ht="15" x14ac:dyDescent="0.25">
      <c r="A21" s="36" t="s">
        <v>19</v>
      </c>
      <c r="B21" s="21" t="s">
        <v>2</v>
      </c>
      <c r="C21" s="46">
        <v>94</v>
      </c>
      <c r="D21" s="22">
        <f t="shared" si="0"/>
        <v>431</v>
      </c>
      <c r="E21" s="22">
        <f t="shared" si="1"/>
        <v>430</v>
      </c>
      <c r="F21" s="45">
        <f t="shared" si="2"/>
        <v>861</v>
      </c>
    </row>
    <row r="22" spans="1:6" ht="15" x14ac:dyDescent="0.25">
      <c r="A22" s="36"/>
      <c r="B22" s="23" t="s">
        <v>34</v>
      </c>
      <c r="C22" s="46"/>
      <c r="D22" s="22"/>
      <c r="E22" s="22"/>
      <c r="F22" s="45"/>
    </row>
    <row r="23" spans="1:6" ht="15" x14ac:dyDescent="0.25">
      <c r="A23" s="36" t="s">
        <v>20</v>
      </c>
      <c r="B23" s="21" t="s">
        <v>4</v>
      </c>
      <c r="C23" s="46">
        <v>78</v>
      </c>
      <c r="D23" s="22">
        <f t="shared" si="0"/>
        <v>358</v>
      </c>
      <c r="E23" s="22">
        <f t="shared" si="1"/>
        <v>357</v>
      </c>
      <c r="F23" s="45">
        <f t="shared" si="2"/>
        <v>715</v>
      </c>
    </row>
    <row r="24" spans="1:6" ht="15" x14ac:dyDescent="0.25">
      <c r="A24" s="36"/>
      <c r="B24" s="23" t="s">
        <v>35</v>
      </c>
      <c r="C24" s="22"/>
      <c r="D24" s="22"/>
      <c r="E24" s="22"/>
      <c r="F24" s="45"/>
    </row>
    <row r="25" spans="1:6" ht="15" x14ac:dyDescent="0.25">
      <c r="A25" s="36" t="s">
        <v>21</v>
      </c>
      <c r="B25" s="21" t="s">
        <v>5</v>
      </c>
      <c r="C25" s="46">
        <v>100</v>
      </c>
      <c r="D25" s="22">
        <f t="shared" si="0"/>
        <v>458</v>
      </c>
      <c r="E25" s="22">
        <f t="shared" si="1"/>
        <v>458</v>
      </c>
      <c r="F25" s="45">
        <f t="shared" si="2"/>
        <v>916</v>
      </c>
    </row>
    <row r="26" spans="1:6" ht="15" x14ac:dyDescent="0.25">
      <c r="A26" s="36"/>
      <c r="B26" s="23" t="s">
        <v>36</v>
      </c>
      <c r="C26" s="46"/>
      <c r="D26" s="22"/>
      <c r="E26" s="22"/>
      <c r="F26" s="45"/>
    </row>
    <row r="27" spans="1:6" ht="15" x14ac:dyDescent="0.25">
      <c r="A27" s="36" t="s">
        <v>22</v>
      </c>
      <c r="B27" s="21" t="s">
        <v>7</v>
      </c>
      <c r="C27" s="46">
        <v>57</v>
      </c>
      <c r="D27" s="22">
        <f t="shared" si="0"/>
        <v>261</v>
      </c>
      <c r="E27" s="22">
        <f t="shared" si="1"/>
        <v>261</v>
      </c>
      <c r="F27" s="45">
        <f t="shared" si="2"/>
        <v>522</v>
      </c>
    </row>
    <row r="28" spans="1:6" ht="15" x14ac:dyDescent="0.25">
      <c r="A28" s="36"/>
      <c r="B28" s="23" t="s">
        <v>37</v>
      </c>
      <c r="C28" s="46"/>
      <c r="D28" s="22"/>
      <c r="E28" s="22"/>
      <c r="F28" s="45"/>
    </row>
    <row r="29" spans="1:6" ht="15" x14ac:dyDescent="0.25">
      <c r="A29" s="36" t="s">
        <v>23</v>
      </c>
      <c r="B29" s="21" t="s">
        <v>8</v>
      </c>
      <c r="C29" s="46">
        <v>62</v>
      </c>
      <c r="D29" s="22">
        <f t="shared" si="0"/>
        <v>284</v>
      </c>
      <c r="E29" s="22">
        <f t="shared" si="1"/>
        <v>284</v>
      </c>
      <c r="F29" s="45">
        <f t="shared" si="2"/>
        <v>568</v>
      </c>
    </row>
    <row r="30" spans="1:6" ht="15" x14ac:dyDescent="0.25">
      <c r="A30" s="36"/>
      <c r="B30" s="23" t="s">
        <v>38</v>
      </c>
      <c r="C30" s="46"/>
      <c r="D30" s="22"/>
      <c r="E30" s="22"/>
      <c r="F30" s="45"/>
    </row>
    <row r="31" spans="1:6" ht="15" x14ac:dyDescent="0.25">
      <c r="A31" s="36" t="s">
        <v>25</v>
      </c>
      <c r="B31" s="21" t="s">
        <v>3</v>
      </c>
      <c r="C31" s="46">
        <v>61</v>
      </c>
      <c r="D31" s="22">
        <f t="shared" si="0"/>
        <v>280</v>
      </c>
      <c r="E31" s="22">
        <f t="shared" si="1"/>
        <v>279</v>
      </c>
      <c r="F31" s="45">
        <f t="shared" si="2"/>
        <v>559</v>
      </c>
    </row>
    <row r="32" spans="1:6" ht="15" x14ac:dyDescent="0.25">
      <c r="A32" s="36"/>
      <c r="B32" s="23" t="s">
        <v>39</v>
      </c>
      <c r="C32" s="46"/>
      <c r="D32" s="22"/>
      <c r="E32" s="22"/>
      <c r="F32" s="45"/>
    </row>
    <row r="33" spans="1:7" ht="15" x14ac:dyDescent="0.25">
      <c r="A33" s="36" t="s">
        <v>26</v>
      </c>
      <c r="B33" s="21" t="s">
        <v>9</v>
      </c>
      <c r="C33" s="46">
        <v>97</v>
      </c>
      <c r="D33" s="22">
        <f t="shared" si="0"/>
        <v>445</v>
      </c>
      <c r="E33" s="22">
        <f t="shared" si="1"/>
        <v>444</v>
      </c>
      <c r="F33" s="45">
        <f t="shared" si="2"/>
        <v>889</v>
      </c>
    </row>
    <row r="34" spans="1:7" ht="15" x14ac:dyDescent="0.25">
      <c r="A34" s="36"/>
      <c r="B34" s="23" t="s">
        <v>40</v>
      </c>
      <c r="C34" s="46"/>
      <c r="D34" s="22"/>
      <c r="E34" s="22"/>
      <c r="F34" s="45"/>
    </row>
    <row r="35" spans="1:7" ht="15" x14ac:dyDescent="0.25">
      <c r="A35" s="36" t="s">
        <v>27</v>
      </c>
      <c r="B35" s="21" t="s">
        <v>10</v>
      </c>
      <c r="C35" s="46">
        <v>39</v>
      </c>
      <c r="D35" s="22">
        <f t="shared" si="0"/>
        <v>179</v>
      </c>
      <c r="E35" s="22">
        <f t="shared" si="1"/>
        <v>178</v>
      </c>
      <c r="F35" s="45">
        <f t="shared" si="2"/>
        <v>357</v>
      </c>
    </row>
    <row r="36" spans="1:7" ht="15" x14ac:dyDescent="0.25">
      <c r="A36" s="35"/>
      <c r="B36" s="23" t="s">
        <v>11</v>
      </c>
      <c r="C36" s="37">
        <f>SUM(C12:C35)</f>
        <v>2162</v>
      </c>
      <c r="D36" s="37">
        <f t="shared" ref="D36:F36" si="3">SUM(D12:D35)</f>
        <v>9909</v>
      </c>
      <c r="E36" s="37">
        <f t="shared" si="3"/>
        <v>9901</v>
      </c>
      <c r="F36" s="45">
        <f t="shared" si="3"/>
        <v>19810</v>
      </c>
      <c r="G36" s="39"/>
    </row>
    <row r="37" spans="1:7" ht="15.75" x14ac:dyDescent="0.25">
      <c r="A37" s="2"/>
      <c r="B37" s="3"/>
      <c r="C37" s="4"/>
      <c r="D37" s="5"/>
      <c r="E37" s="5"/>
      <c r="F37" s="53"/>
    </row>
    <row r="38" spans="1:7" ht="15" x14ac:dyDescent="0.2">
      <c r="A38" s="1"/>
      <c r="B38" s="3"/>
      <c r="C38" s="1"/>
      <c r="D38" s="1"/>
      <c r="E38" s="54" t="s">
        <v>67</v>
      </c>
      <c r="F38" s="55">
        <v>24467</v>
      </c>
    </row>
    <row r="39" spans="1:7" ht="15" x14ac:dyDescent="0.2">
      <c r="A39" s="1"/>
      <c r="B39" s="1"/>
      <c r="C39" s="1"/>
      <c r="D39" s="24" t="s">
        <v>68</v>
      </c>
      <c r="F39" s="56">
        <f>C36+508</f>
        <v>2670</v>
      </c>
    </row>
    <row r="40" spans="1:7" ht="18" customHeight="1" x14ac:dyDescent="0.2">
      <c r="B40" s="47" t="s">
        <v>60</v>
      </c>
      <c r="D40" s="12"/>
      <c r="E40" s="13"/>
      <c r="F40" s="13">
        <f>F38/F39</f>
        <v>9.1636704119850183</v>
      </c>
    </row>
    <row r="41" spans="1:7" ht="15.75" x14ac:dyDescent="0.25">
      <c r="B41" s="41"/>
      <c r="C41" s="1"/>
      <c r="D41" s="40" t="s">
        <v>61</v>
      </c>
      <c r="E41" s="40"/>
    </row>
    <row r="42" spans="1:7" x14ac:dyDescent="0.2">
      <c r="A42" s="24" t="s">
        <v>66</v>
      </c>
      <c r="B42" s="38"/>
    </row>
    <row r="43" spans="1:7" ht="15" x14ac:dyDescent="0.2">
      <c r="A43" s="1"/>
      <c r="B43" s="1"/>
    </row>
    <row r="44" spans="1:7" ht="15" x14ac:dyDescent="0.2">
      <c r="A44" s="1"/>
      <c r="B44" s="38"/>
    </row>
    <row r="45" spans="1:7" ht="15" x14ac:dyDescent="0.2">
      <c r="A45" s="1"/>
      <c r="B45" s="1"/>
    </row>
  </sheetData>
  <mergeCells count="4">
    <mergeCell ref="E1:F1"/>
    <mergeCell ref="D2:F2"/>
    <mergeCell ref="D4:F4"/>
    <mergeCell ref="A7:F7"/>
  </mergeCells>
  <phoneticPr fontId="26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K12" sqref="K12"/>
    </sheetView>
  </sheetViews>
  <sheetFormatPr defaultRowHeight="12.75" x14ac:dyDescent="0.2"/>
  <cols>
    <col min="1" max="1" width="5.85546875" customWidth="1"/>
    <col min="2" max="2" width="37.42578125" customWidth="1"/>
    <col min="3" max="4" width="10.85546875" customWidth="1"/>
    <col min="5" max="5" width="10.7109375" customWidth="1"/>
    <col min="6" max="6" width="9.5703125" bestFit="1" customWidth="1"/>
  </cols>
  <sheetData>
    <row r="1" spans="1:6" x14ac:dyDescent="0.2">
      <c r="E1" s="66" t="s">
        <v>73</v>
      </c>
      <c r="F1" s="65"/>
    </row>
    <row r="2" spans="1:6" x14ac:dyDescent="0.2">
      <c r="D2" s="65" t="s">
        <v>69</v>
      </c>
      <c r="E2" s="65"/>
      <c r="F2" s="65"/>
    </row>
    <row r="3" spans="1:6" x14ac:dyDescent="0.2">
      <c r="D3" s="65" t="s">
        <v>70</v>
      </c>
      <c r="E3" s="65"/>
      <c r="F3" s="65"/>
    </row>
    <row r="4" spans="1:6" x14ac:dyDescent="0.2">
      <c r="D4" s="65" t="s">
        <v>71</v>
      </c>
      <c r="E4" s="65"/>
      <c r="F4" s="65"/>
    </row>
    <row r="5" spans="1:6" ht="12" customHeight="1" x14ac:dyDescent="0.2"/>
    <row r="6" spans="1:6" s="19" customFormat="1" x14ac:dyDescent="0.2"/>
    <row r="7" spans="1:6" ht="33" customHeight="1" x14ac:dyDescent="0.25">
      <c r="A7" s="67" t="s">
        <v>74</v>
      </c>
      <c r="B7" s="67"/>
      <c r="C7" s="67"/>
      <c r="D7" s="67"/>
      <c r="E7" s="67"/>
      <c r="F7" s="67"/>
    </row>
    <row r="8" spans="1:6" ht="15" x14ac:dyDescent="0.25">
      <c r="A8" s="48"/>
      <c r="B8" s="48"/>
      <c r="C8" s="33"/>
      <c r="D8" s="33"/>
      <c r="E8" s="33"/>
      <c r="F8" s="33"/>
    </row>
    <row r="9" spans="1:6" ht="15.75" x14ac:dyDescent="0.25">
      <c r="B9" s="41"/>
      <c r="D9" s="24"/>
    </row>
    <row r="10" spans="1:6" ht="63.75" customHeight="1" x14ac:dyDescent="0.2">
      <c r="A10" s="29" t="s">
        <v>42</v>
      </c>
      <c r="B10" s="28" t="s">
        <v>43</v>
      </c>
      <c r="C10" s="59" t="s">
        <v>65</v>
      </c>
      <c r="D10" s="25" t="s">
        <v>59</v>
      </c>
      <c r="E10" s="26" t="s">
        <v>56</v>
      </c>
      <c r="F10" s="43" t="s">
        <v>57</v>
      </c>
    </row>
    <row r="11" spans="1:6" x14ac:dyDescent="0.2">
      <c r="A11" s="15"/>
      <c r="B11" s="16"/>
      <c r="C11" s="17"/>
      <c r="D11" s="18"/>
      <c r="E11" s="46"/>
      <c r="F11" s="57"/>
    </row>
    <row r="12" spans="1:6" ht="15" x14ac:dyDescent="0.25">
      <c r="A12" s="30"/>
      <c r="B12" s="49" t="s">
        <v>29</v>
      </c>
      <c r="C12" s="9"/>
      <c r="D12" s="9"/>
      <c r="E12" s="9"/>
      <c r="F12" s="58"/>
    </row>
    <row r="13" spans="1:6" ht="29.25" x14ac:dyDescent="0.25">
      <c r="A13" s="31" t="s">
        <v>14</v>
      </c>
      <c r="B13" s="7" t="s">
        <v>44</v>
      </c>
      <c r="C13" s="9">
        <v>49</v>
      </c>
      <c r="D13" s="22">
        <f>ROUND(F13*0.4,0)</f>
        <v>180</v>
      </c>
      <c r="E13" s="22">
        <f>F13-D13</f>
        <v>269</v>
      </c>
      <c r="F13" s="45">
        <f>ROUND(C13*$F$39,0)</f>
        <v>449</v>
      </c>
    </row>
    <row r="14" spans="1:6" ht="15" x14ac:dyDescent="0.25">
      <c r="A14" s="31" t="s">
        <v>15</v>
      </c>
      <c r="B14" s="8" t="s">
        <v>45</v>
      </c>
      <c r="C14" s="9">
        <v>94</v>
      </c>
      <c r="D14" s="22">
        <f t="shared" ref="D14:D37" si="0">ROUND(F14*0.4,0)</f>
        <v>344</v>
      </c>
      <c r="E14" s="22">
        <f t="shared" ref="E14:E37" si="1">F14-D14</f>
        <v>517</v>
      </c>
      <c r="F14" s="45">
        <f>ROUND(C14*$F$39,0)</f>
        <v>861</v>
      </c>
    </row>
    <row r="15" spans="1:6" ht="15" x14ac:dyDescent="0.25">
      <c r="A15" s="31" t="s">
        <v>16</v>
      </c>
      <c r="B15" s="8" t="s">
        <v>46</v>
      </c>
      <c r="C15" s="9">
        <v>126</v>
      </c>
      <c r="D15" s="22">
        <f t="shared" si="0"/>
        <v>462</v>
      </c>
      <c r="E15" s="22">
        <f t="shared" si="1"/>
        <v>693</v>
      </c>
      <c r="F15" s="45">
        <f>ROUND(C15*$F$39,0)</f>
        <v>1155</v>
      </c>
    </row>
    <row r="16" spans="1:6" ht="15" x14ac:dyDescent="0.25">
      <c r="A16" s="31"/>
      <c r="B16" s="20" t="s">
        <v>31</v>
      </c>
      <c r="C16" s="9"/>
      <c r="D16" s="22"/>
      <c r="E16" s="22"/>
      <c r="F16" s="45"/>
    </row>
    <row r="17" spans="1:6" ht="15" x14ac:dyDescent="0.25">
      <c r="A17" s="31" t="s">
        <v>17</v>
      </c>
      <c r="B17" s="8" t="s">
        <v>47</v>
      </c>
      <c r="C17" s="9">
        <v>9</v>
      </c>
      <c r="D17" s="22">
        <f t="shared" si="0"/>
        <v>33</v>
      </c>
      <c r="E17" s="22">
        <f t="shared" si="1"/>
        <v>49</v>
      </c>
      <c r="F17" s="45">
        <f>ROUND(C17*$F$39,0)</f>
        <v>82</v>
      </c>
    </row>
    <row r="18" spans="1:6" ht="15" x14ac:dyDescent="0.25">
      <c r="A18" s="31"/>
      <c r="B18" s="20" t="s">
        <v>48</v>
      </c>
      <c r="C18" s="9"/>
      <c r="D18" s="22"/>
      <c r="E18" s="22"/>
      <c r="F18" s="45"/>
    </row>
    <row r="19" spans="1:6" ht="15" x14ac:dyDescent="0.25">
      <c r="A19" s="31" t="s">
        <v>18</v>
      </c>
      <c r="B19" s="8" t="s">
        <v>1</v>
      </c>
      <c r="C19" s="9">
        <v>22</v>
      </c>
      <c r="D19" s="22">
        <f t="shared" si="0"/>
        <v>81</v>
      </c>
      <c r="E19" s="22">
        <f t="shared" si="1"/>
        <v>121</v>
      </c>
      <c r="F19" s="45">
        <f>ROUND(C19*$F$39,0)</f>
        <v>202</v>
      </c>
    </row>
    <row r="20" spans="1:6" ht="15" x14ac:dyDescent="0.25">
      <c r="A20" s="31"/>
      <c r="B20" s="50" t="s">
        <v>33</v>
      </c>
      <c r="C20" s="9"/>
      <c r="D20" s="22"/>
      <c r="E20" s="22"/>
      <c r="F20" s="45"/>
    </row>
    <row r="21" spans="1:6" ht="15" x14ac:dyDescent="0.25">
      <c r="A21" s="31" t="s">
        <v>19</v>
      </c>
      <c r="B21" s="8" t="s">
        <v>49</v>
      </c>
      <c r="C21" s="9">
        <v>30</v>
      </c>
      <c r="D21" s="22">
        <f t="shared" si="0"/>
        <v>110</v>
      </c>
      <c r="E21" s="22">
        <f t="shared" si="1"/>
        <v>165</v>
      </c>
      <c r="F21" s="45">
        <f>ROUND(C21*$F$39,0)</f>
        <v>275</v>
      </c>
    </row>
    <row r="22" spans="1:6" ht="15" x14ac:dyDescent="0.25">
      <c r="A22" s="31"/>
      <c r="B22" s="50" t="s">
        <v>50</v>
      </c>
      <c r="C22" s="9"/>
      <c r="D22" s="22"/>
      <c r="E22" s="22"/>
      <c r="F22" s="45"/>
    </row>
    <row r="23" spans="1:6" ht="15" x14ac:dyDescent="0.25">
      <c r="A23" s="31" t="s">
        <v>20</v>
      </c>
      <c r="B23" s="8" t="s">
        <v>51</v>
      </c>
      <c r="C23" s="9">
        <v>19</v>
      </c>
      <c r="D23" s="22">
        <f t="shared" si="0"/>
        <v>70</v>
      </c>
      <c r="E23" s="22">
        <f t="shared" si="1"/>
        <v>104</v>
      </c>
      <c r="F23" s="45">
        <f>ROUND(C23*$F$39,0)</f>
        <v>174</v>
      </c>
    </row>
    <row r="24" spans="1:6" ht="15" x14ac:dyDescent="0.25">
      <c r="A24" s="31"/>
      <c r="B24" s="50" t="s">
        <v>35</v>
      </c>
      <c r="C24" s="9"/>
      <c r="D24" s="22"/>
      <c r="E24" s="22"/>
      <c r="F24" s="45"/>
    </row>
    <row r="25" spans="1:6" ht="31.5" customHeight="1" x14ac:dyDescent="0.25">
      <c r="A25" s="31" t="s">
        <v>21</v>
      </c>
      <c r="B25" s="7" t="s">
        <v>52</v>
      </c>
      <c r="C25" s="9">
        <v>32</v>
      </c>
      <c r="D25" s="22">
        <f t="shared" si="0"/>
        <v>117</v>
      </c>
      <c r="E25" s="22">
        <f t="shared" si="1"/>
        <v>176</v>
      </c>
      <c r="F25" s="45">
        <f>ROUND(C25*$F$39,0)</f>
        <v>293</v>
      </c>
    </row>
    <row r="26" spans="1:6" ht="15" x14ac:dyDescent="0.25">
      <c r="A26" s="31"/>
      <c r="B26" s="50" t="s">
        <v>36</v>
      </c>
      <c r="C26" s="9"/>
      <c r="D26" s="22"/>
      <c r="E26" s="22"/>
      <c r="F26" s="45"/>
    </row>
    <row r="27" spans="1:6" ht="15" x14ac:dyDescent="0.25">
      <c r="A27" s="31" t="s">
        <v>22</v>
      </c>
      <c r="B27" s="8" t="s">
        <v>7</v>
      </c>
      <c r="C27" s="9">
        <v>9</v>
      </c>
      <c r="D27" s="22">
        <f t="shared" si="0"/>
        <v>33</v>
      </c>
      <c r="E27" s="22">
        <f t="shared" si="1"/>
        <v>49</v>
      </c>
      <c r="F27" s="45">
        <f>ROUND(C27*$F$39,0)</f>
        <v>82</v>
      </c>
    </row>
    <row r="28" spans="1:6" ht="15" x14ac:dyDescent="0.25">
      <c r="A28" s="31"/>
      <c r="B28" s="50" t="s">
        <v>37</v>
      </c>
      <c r="C28" s="9"/>
      <c r="D28" s="22"/>
      <c r="E28" s="22"/>
      <c r="F28" s="45"/>
    </row>
    <row r="29" spans="1:6" ht="15" x14ac:dyDescent="0.25">
      <c r="A29" s="31" t="s">
        <v>23</v>
      </c>
      <c r="B29" s="8" t="s">
        <v>8</v>
      </c>
      <c r="C29" s="9">
        <v>22</v>
      </c>
      <c r="D29" s="22">
        <f t="shared" si="0"/>
        <v>81</v>
      </c>
      <c r="E29" s="22">
        <f t="shared" si="1"/>
        <v>121</v>
      </c>
      <c r="F29" s="45">
        <f>ROUND(C29*$F$39,0)</f>
        <v>202</v>
      </c>
    </row>
    <row r="30" spans="1:6" ht="15" x14ac:dyDescent="0.25">
      <c r="A30" s="31"/>
      <c r="B30" s="50" t="s">
        <v>30</v>
      </c>
      <c r="C30" s="9"/>
      <c r="D30" s="22"/>
      <c r="E30" s="22"/>
      <c r="F30" s="45"/>
    </row>
    <row r="31" spans="1:6" ht="29.25" x14ac:dyDescent="0.25">
      <c r="A31" s="31" t="s">
        <v>24</v>
      </c>
      <c r="B31" s="7" t="s">
        <v>53</v>
      </c>
      <c r="C31" s="9">
        <v>29</v>
      </c>
      <c r="D31" s="22">
        <f t="shared" si="0"/>
        <v>106</v>
      </c>
      <c r="E31" s="22">
        <f t="shared" si="1"/>
        <v>160</v>
      </c>
      <c r="F31" s="45">
        <f>ROUND(C31*$F$39,0)</f>
        <v>266</v>
      </c>
    </row>
    <row r="32" spans="1:6" ht="15" x14ac:dyDescent="0.25">
      <c r="A32" s="31"/>
      <c r="B32" s="50" t="s">
        <v>39</v>
      </c>
      <c r="C32" s="9"/>
      <c r="D32" s="22"/>
      <c r="E32" s="22"/>
      <c r="F32" s="45"/>
    </row>
    <row r="33" spans="1:6" ht="15" x14ac:dyDescent="0.25">
      <c r="A33" s="31" t="s">
        <v>25</v>
      </c>
      <c r="B33" s="8" t="s">
        <v>54</v>
      </c>
      <c r="C33" s="9">
        <v>47</v>
      </c>
      <c r="D33" s="22">
        <f t="shared" si="0"/>
        <v>172</v>
      </c>
      <c r="E33" s="22">
        <f t="shared" si="1"/>
        <v>259</v>
      </c>
      <c r="F33" s="45">
        <f>ROUND(C33*$F$39,0)</f>
        <v>431</v>
      </c>
    </row>
    <row r="34" spans="1:6" ht="15" x14ac:dyDescent="0.25">
      <c r="A34" s="31"/>
      <c r="B34" s="50" t="s">
        <v>38</v>
      </c>
      <c r="C34" s="9"/>
      <c r="D34" s="22"/>
      <c r="E34" s="22"/>
      <c r="F34" s="45"/>
    </row>
    <row r="35" spans="1:6" ht="15" x14ac:dyDescent="0.25">
      <c r="A35" s="31" t="s">
        <v>27</v>
      </c>
      <c r="B35" s="8" t="s">
        <v>3</v>
      </c>
      <c r="C35" s="9">
        <v>11</v>
      </c>
      <c r="D35" s="22">
        <f t="shared" si="0"/>
        <v>40</v>
      </c>
      <c r="E35" s="22">
        <f t="shared" si="1"/>
        <v>61</v>
      </c>
      <c r="F35" s="45">
        <f>ROUND(C35*$F$39,0)</f>
        <v>101</v>
      </c>
    </row>
    <row r="36" spans="1:6" ht="15" x14ac:dyDescent="0.25">
      <c r="A36" s="31"/>
      <c r="B36" s="50" t="s">
        <v>40</v>
      </c>
      <c r="C36" s="9"/>
      <c r="D36" s="22"/>
      <c r="E36" s="22"/>
      <c r="F36" s="45"/>
    </row>
    <row r="37" spans="1:6" ht="15" x14ac:dyDescent="0.25">
      <c r="A37" s="31" t="s">
        <v>28</v>
      </c>
      <c r="B37" s="8" t="s">
        <v>10</v>
      </c>
      <c r="C37" s="9">
        <v>9</v>
      </c>
      <c r="D37" s="22">
        <f t="shared" si="0"/>
        <v>33</v>
      </c>
      <c r="E37" s="22">
        <f t="shared" si="1"/>
        <v>49</v>
      </c>
      <c r="F37" s="45">
        <f>ROUND(C37*$F$39,0)</f>
        <v>82</v>
      </c>
    </row>
    <row r="38" spans="1:6" ht="15.75" x14ac:dyDescent="0.25">
      <c r="A38" s="10"/>
      <c r="B38" s="61" t="s">
        <v>55</v>
      </c>
      <c r="C38" s="62">
        <f>SUM(C13:C37)</f>
        <v>508</v>
      </c>
      <c r="D38" s="62">
        <f t="shared" ref="D38:F38" si="2">SUM(D13:D37)</f>
        <v>1862</v>
      </c>
      <c r="E38" s="62">
        <f t="shared" si="2"/>
        <v>2793</v>
      </c>
      <c r="F38" s="63">
        <f t="shared" si="2"/>
        <v>4655</v>
      </c>
    </row>
    <row r="39" spans="1:6" ht="15" x14ac:dyDescent="0.25">
      <c r="A39" s="32"/>
      <c r="B39" s="47" t="s">
        <v>60</v>
      </c>
      <c r="D39" s="12"/>
      <c r="E39" s="13"/>
      <c r="F39" s="13">
        <f>Skolām!F40</f>
        <v>9.1636704119850183</v>
      </c>
    </row>
    <row r="40" spans="1:6" ht="14.25" x14ac:dyDescent="0.2">
      <c r="A40" s="33"/>
      <c r="B40" s="11"/>
      <c r="C40" s="34"/>
      <c r="D40" s="60" t="s">
        <v>62</v>
      </c>
    </row>
    <row r="41" spans="1:6" x14ac:dyDescent="0.2">
      <c r="B41" s="51" t="s">
        <v>66</v>
      </c>
    </row>
    <row r="42" spans="1:6" x14ac:dyDescent="0.2">
      <c r="B42" s="42"/>
    </row>
  </sheetData>
  <mergeCells count="5">
    <mergeCell ref="E1:F1"/>
    <mergeCell ref="D2:F2"/>
    <mergeCell ref="D4:F4"/>
    <mergeCell ref="D3:F3"/>
    <mergeCell ref="A7:F7"/>
  </mergeCells>
  <phoneticPr fontId="26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Skolām</vt:lpstr>
      <vt:lpstr>Pirmskolām</vt:lpstr>
      <vt:lpstr>Pirmskolām!Drukas_apgabals</vt:lpstr>
      <vt:lpstr>Skolām!Drukas_apgabals</vt:lpstr>
    </vt:vector>
  </TitlesOfParts>
  <Company>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Augusts</dc:creator>
  <cp:lastModifiedBy>DaceC</cp:lastModifiedBy>
  <cp:lastPrinted>2020-04-02T12:35:01Z</cp:lastPrinted>
  <dcterms:created xsi:type="dcterms:W3CDTF">2012-10-24T08:32:55Z</dcterms:created>
  <dcterms:modified xsi:type="dcterms:W3CDTF">2020-04-02T12:42:38Z</dcterms:modified>
</cp:coreProperties>
</file>